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<sst xmlns="http://schemas.openxmlformats.org/spreadsheetml/2006/main" count="53" uniqueCount="53">
  <si>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Total del Gasto</t>
  </si>
  <si>
    <t>MICHOACAN DE OCAMPO</t>
  </si>
  <si>
    <t>Estado Analítico del Ejercicio del Presupuesto de Egresos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</si>
  <si>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</si>
  <si>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</si>
  <si>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</si>
  <si>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</si>
  <si>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</si>
  <si>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</si>
  <si>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</si>
  <si>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</si>
  <si>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</si>
  <si>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</si>
  <si>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</si>
  <si>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</si>
  <si>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</si>
  <si>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</si>
  <si>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</si>
  <si>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</si>
  <si>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</si>
  <si>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</si>
  <si>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</si>
  <si>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</si>
  <si>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</si>
  <si>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</si>
  <si>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</si>
  <si>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</si>
  <si>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</si>
  <si>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</si>
  <si>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</si>
  <si>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</si>
  <si>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</si>
  <si>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Remuneraciones al Personal de Caracter Transitorio</t>
  </si>
  <si>
    <t>Clasificación por Objeto del Gasto (Capítulo y Concepto)</t>
  </si>
  <si>
    <t>Previsiones</t>
  </si>
  <si>
    <t>Transferencias, Asignaciones, Subsidios y otras Ayudas</t>
  </si>
  <si>
    <t>Materias primas y Materiales de Producción y Comercialización</t>
  </si>
  <si>
    <t>Productos Químicos, Farmacéuticos y de Laboratorio</t>
  </si>
  <si>
    <t xml:space="preserve">INSTITUTO ESTATAL DE ESTUDIOS SUPERIORES EN SEGURIDAD Y PROFESIONALIZACION POLICIAL </t>
  </si>
  <si>
    <t xml:space="preserve">Pago de Estimulos a Servidores Publicos </t>
  </si>
  <si>
    <t>Materiales y Suministro para seguridad</t>
  </si>
  <si>
    <t xml:space="preserve">Servicios de Comunicación Social y Publicidad </t>
  </si>
  <si>
    <t>Subsidios y Subvenciones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</si>
  <si>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</si>
  <si>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</si>
  <si>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</si>
  <si>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</si>
  <si>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Equipo de Defensa y Seguridad</t>
  </si>
  <si>
    <t xml:space="preserve">      DIRECTOR GENERAL                                                                                                    SUBDIRECTOR</t>
  </si>
  <si>
    <t xml:space="preserve">              LIC. J. ANTONIO BERNAL BUSTAMANTE                                                                    LIC. ANGEL OMAR ESCOBAR GONZALEZ </t>
  </si>
  <si>
    <t>C.P. WENDY SELENE RAMIREZ RIVAS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</si>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</sst>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4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44" fontId="37" fillId="0" borderId="15" xfId="49" applyFont="1" applyBorder="1" applyAlignment="1">
      <alignment/>
    </xf>
    <xf numFmtId="0" fontId="38" fillId="0" borderId="0" xfId="0" applyFont="1" applyAlignment="1">
      <alignment/>
    </xf>
    <xf numFmtId="0" fontId="37" fillId="33" borderId="15" xfId="0" applyFont="1" applyFill="1" applyBorder="1" applyAlignment="1">
      <alignment horizontal="center" vertical="center" wrapText="1"/>
    </xf>
    <xf numFmtId="44" fontId="37" fillId="0" borderId="16" xfId="49" applyFont="1" applyBorder="1" applyAlignment="1">
      <alignment/>
    </xf>
    <xf numFmtId="44" fontId="37" fillId="0" borderId="14" xfId="49" applyFont="1" applyBorder="1" applyAlignment="1">
      <alignment/>
    </xf>
    <xf numFmtId="44" fontId="37" fillId="0" borderId="12" xfId="49" applyFont="1" applyBorder="1" applyAlignment="1">
      <alignment/>
    </xf>
    <xf numFmtId="4" fontId="37" fillId="0" borderId="14" xfId="0" applyNumberFormat="1" applyFont="1" applyBorder="1" applyAlignment="1">
      <alignment/>
    </xf>
    <xf numFmtId="43" fontId="0" fillId="0" borderId="0" xfId="47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25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1600200</xdr:colOff>
      <xdr:row>3</xdr:row>
      <xdr:rowOff>28575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914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142875</xdr:rowOff>
    </xdr:from>
    <xdr:to>
      <xdr:col>7</xdr:col>
      <xdr:colOff>590550</xdr:colOff>
      <xdr:row>4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4287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4.7109375" style="0" customWidth="1"/>
    <col min="2" max="2" width="76.00390625" style="0" customWidth="1"/>
    <col min="3" max="8" width="15.57421875" style="0" customWidth="1"/>
    <col min="10" max="10" width="14.140625" style="0" bestFit="1" customWidth="1"/>
  </cols>
  <sheetData>
    <row r="1" spans="1:8" ht="18">
      <c r="A1" s="18" t="s">
        <v>38</v>
      </c>
      <c r="B1" s="19"/>
      <c r="C1" s="19"/>
      <c r="D1" s="19"/>
      <c r="E1" s="19"/>
      <c r="F1" s="19"/>
      <c r="G1" s="19"/>
      <c r="H1" s="20"/>
    </row>
    <row r="2" spans="1:8" ht="18">
      <c r="A2" s="21" t="s">
        <v>1</v>
      </c>
      <c r="B2" s="22"/>
      <c r="C2" s="22"/>
      <c r="D2" s="22"/>
      <c r="E2" s="22"/>
      <c r="F2" s="22"/>
      <c r="G2" s="22"/>
      <c r="H2" s="23"/>
    </row>
    <row r="3" spans="1:8" ht="16.5">
      <c r="A3" s="24" t="s">
        <v>2</v>
      </c>
      <c r="B3" s="25"/>
      <c r="C3" s="25"/>
      <c r="D3" s="25"/>
      <c r="E3" s="25"/>
      <c r="F3" s="25"/>
      <c r="G3" s="25"/>
      <c r="H3" s="26"/>
    </row>
    <row r="4" spans="1:8" ht="16.5">
      <c r="A4" s="24" t="s">
        <v>33</v>
      </c>
      <c r="B4" s="25"/>
      <c r="C4" s="25"/>
      <c r="D4" s="25"/>
      <c r="E4" s="25"/>
      <c r="F4" s="25"/>
      <c r="G4" s="25"/>
      <c r="H4" s="26"/>
    </row>
    <row r="5" spans="1:8" ht="17.25" thickBot="1">
      <c r="A5" s="27" t="s">
        <v>52</v>
      </c>
      <c r="B5" s="28"/>
      <c r="C5" s="28"/>
      <c r="D5" s="28"/>
      <c r="E5" s="28"/>
      <c r="F5" s="28"/>
      <c r="G5" s="28"/>
      <c r="H5" s="29"/>
    </row>
    <row r="6" spans="1:8" ht="17.25" thickBot="1">
      <c r="A6" s="30" t="s">
        <v>3</v>
      </c>
      <c r="B6" s="31"/>
      <c r="C6" s="35" t="s">
        <v>4</v>
      </c>
      <c r="D6" s="36"/>
      <c r="E6" s="36"/>
      <c r="F6" s="36"/>
      <c r="G6" s="37"/>
      <c r="H6" s="38" t="s">
        <v>5</v>
      </c>
    </row>
    <row r="7" spans="1:8" ht="48" customHeight="1" thickBot="1">
      <c r="A7" s="32"/>
      <c r="B7" s="33"/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39"/>
    </row>
    <row r="8" spans="1:8" s="1" customFormat="1" ht="16.5">
      <c r="A8" s="2" t="s">
        <v>11</v>
      </c>
      <c r="B8" s="3"/>
      <c r="C8" s="13">
        <f aca="true" t="shared" si="0" ref="C8:H8">SUM(C9:C15)</f>
        <v>23714062</v>
      </c>
      <c r="D8" s="13">
        <f>SUM(D9:D15)</f>
        <v>9500000</v>
      </c>
      <c r="E8" s="13">
        <f t="shared" si="0"/>
        <v>33214062</v>
      </c>
      <c r="F8" s="13">
        <f t="shared" si="0"/>
        <v>18187191.45</v>
      </c>
      <c r="G8" s="13">
        <f t="shared" si="0"/>
        <v>18187191.45</v>
      </c>
      <c r="H8" s="13">
        <f t="shared" si="0"/>
        <v>15026870.55</v>
      </c>
    </row>
    <row r="9" spans="1:8" ht="16.5">
      <c r="A9" s="4"/>
      <c r="B9" s="5" t="s">
        <v>12</v>
      </c>
      <c r="C9" s="6">
        <v>8980766</v>
      </c>
      <c r="D9" s="6">
        <v>0</v>
      </c>
      <c r="E9" s="6">
        <f aca="true" t="shared" si="1" ref="E9:E15">C9+D9</f>
        <v>8980766</v>
      </c>
      <c r="F9" s="6">
        <v>0</v>
      </c>
      <c r="G9" s="7">
        <v>0</v>
      </c>
      <c r="H9" s="6">
        <f aca="true" t="shared" si="2" ref="H9:H35">E9-F9</f>
        <v>8980766</v>
      </c>
    </row>
    <row r="10" spans="1:8" ht="16.5">
      <c r="A10" s="4"/>
      <c r="B10" s="5" t="s">
        <v>32</v>
      </c>
      <c r="C10" s="6">
        <v>11000000</v>
      </c>
      <c r="D10" s="6">
        <v>6000000</v>
      </c>
      <c r="E10" s="6">
        <f t="shared" si="1"/>
        <v>17000000</v>
      </c>
      <c r="F10" s="6">
        <v>14141161.32</v>
      </c>
      <c r="G10" s="7">
        <f aca="true" t="shared" si="3" ref="G10:G15">F10</f>
        <v>14141161.32</v>
      </c>
      <c r="H10" s="6">
        <f t="shared" si="2"/>
        <v>2858838.6799999997</v>
      </c>
    </row>
    <row r="11" spans="1:8" ht="16.5">
      <c r="A11" s="4"/>
      <c r="B11" s="5" t="s">
        <v>13</v>
      </c>
      <c r="C11" s="6">
        <v>3733296</v>
      </c>
      <c r="D11" s="6">
        <v>3500000</v>
      </c>
      <c r="E11" s="6">
        <f t="shared" si="1"/>
        <v>7233296</v>
      </c>
      <c r="F11" s="6">
        <v>4046030.13</v>
      </c>
      <c r="G11" s="7">
        <f t="shared" si="3"/>
        <v>4046030.13</v>
      </c>
      <c r="H11" s="6">
        <f t="shared" si="2"/>
        <v>3187265.87</v>
      </c>
    </row>
    <row r="12" spans="1:8" ht="16.5">
      <c r="A12" s="4"/>
      <c r="B12" s="5" t="s">
        <v>14</v>
      </c>
      <c r="C12" s="6">
        <v>0</v>
      </c>
      <c r="D12" s="6">
        <v>0</v>
      </c>
      <c r="E12" s="6">
        <f t="shared" si="1"/>
        <v>0</v>
      </c>
      <c r="F12" s="6">
        <v>0</v>
      </c>
      <c r="G12" s="7">
        <f t="shared" si="3"/>
        <v>0</v>
      </c>
      <c r="H12" s="6">
        <f t="shared" si="2"/>
        <v>0</v>
      </c>
    </row>
    <row r="13" spans="1:8" ht="16.5">
      <c r="A13" s="4"/>
      <c r="B13" s="5" t="s">
        <v>15</v>
      </c>
      <c r="C13" s="6">
        <v>0</v>
      </c>
      <c r="D13" s="6">
        <v>0</v>
      </c>
      <c r="E13" s="6">
        <f t="shared" si="1"/>
        <v>0</v>
      </c>
      <c r="F13" s="6">
        <v>0</v>
      </c>
      <c r="G13" s="7">
        <f t="shared" si="3"/>
        <v>0</v>
      </c>
      <c r="H13" s="6">
        <f t="shared" si="2"/>
        <v>0</v>
      </c>
    </row>
    <row r="14" spans="1:8" ht="16.5">
      <c r="A14" s="4"/>
      <c r="B14" s="5" t="s">
        <v>34</v>
      </c>
      <c r="C14" s="6">
        <v>0</v>
      </c>
      <c r="D14" s="6">
        <v>0</v>
      </c>
      <c r="E14" s="6">
        <f>C14+D14</f>
        <v>0</v>
      </c>
      <c r="F14" s="6">
        <v>0</v>
      </c>
      <c r="G14" s="7">
        <f>F14</f>
        <v>0</v>
      </c>
      <c r="H14" s="6">
        <f>E14-F14</f>
        <v>0</v>
      </c>
    </row>
    <row r="15" spans="1:8" ht="16.5">
      <c r="A15" s="4"/>
      <c r="B15" s="5" t="s">
        <v>39</v>
      </c>
      <c r="C15" s="6">
        <v>0</v>
      </c>
      <c r="D15" s="6">
        <v>0</v>
      </c>
      <c r="E15" s="6">
        <f t="shared" si="1"/>
        <v>0</v>
      </c>
      <c r="F15" s="6">
        <v>0</v>
      </c>
      <c r="G15" s="7">
        <f t="shared" si="3"/>
        <v>0</v>
      </c>
      <c r="H15" s="6">
        <f t="shared" si="2"/>
        <v>0</v>
      </c>
    </row>
    <row r="16" spans="1:8" s="1" customFormat="1" ht="16.5">
      <c r="A16" s="8" t="s">
        <v>16</v>
      </c>
      <c r="B16" s="9"/>
      <c r="C16" s="14">
        <f>SUM(C17:C25)</f>
        <v>19128620</v>
      </c>
      <c r="D16" s="14">
        <f>SUM(D17:D25)</f>
        <v>24892187.519999996</v>
      </c>
      <c r="E16" s="14">
        <f>SUM(E17:E25)</f>
        <v>44020807.519999996</v>
      </c>
      <c r="F16" s="14">
        <f>SUM(F17:F25)</f>
        <v>11411741.8</v>
      </c>
      <c r="G16" s="15">
        <f>SUM(G17:G25)</f>
        <v>11411741.8</v>
      </c>
      <c r="H16" s="14">
        <f t="shared" si="2"/>
        <v>32609065.719999995</v>
      </c>
    </row>
    <row r="17" spans="1:8" ht="16.5">
      <c r="A17" s="4"/>
      <c r="B17" s="5" t="s">
        <v>17</v>
      </c>
      <c r="C17" s="6">
        <v>2289000</v>
      </c>
      <c r="D17" s="6">
        <v>1456910.88</v>
      </c>
      <c r="E17" s="6">
        <f aca="true" t="shared" si="4" ref="E17:E25">C17+D17</f>
        <v>3745910.88</v>
      </c>
      <c r="F17" s="6">
        <v>1816145.75</v>
      </c>
      <c r="G17" s="7">
        <f aca="true" t="shared" si="5" ref="G17:G25">F17</f>
        <v>1816145.75</v>
      </c>
      <c r="H17" s="6">
        <f t="shared" si="2"/>
        <v>1929765.13</v>
      </c>
    </row>
    <row r="18" spans="1:8" ht="16.5">
      <c r="A18" s="4"/>
      <c r="B18" s="5" t="s">
        <v>18</v>
      </c>
      <c r="C18" s="6">
        <v>7573692</v>
      </c>
      <c r="D18" s="6">
        <v>18092187.5</v>
      </c>
      <c r="E18" s="6">
        <f t="shared" si="4"/>
        <v>25665879.5</v>
      </c>
      <c r="F18" s="6">
        <v>4916643.21</v>
      </c>
      <c r="G18" s="7">
        <f t="shared" si="5"/>
        <v>4916643.21</v>
      </c>
      <c r="H18" s="6">
        <f t="shared" si="2"/>
        <v>20749236.29</v>
      </c>
    </row>
    <row r="19" spans="1:8" ht="16.5">
      <c r="A19" s="4"/>
      <c r="B19" s="5" t="s">
        <v>36</v>
      </c>
      <c r="C19" s="6">
        <v>10000</v>
      </c>
      <c r="D19" s="6">
        <v>0</v>
      </c>
      <c r="E19" s="6">
        <f t="shared" si="4"/>
        <v>10000</v>
      </c>
      <c r="F19" s="6">
        <v>0</v>
      </c>
      <c r="G19" s="7">
        <f t="shared" si="5"/>
        <v>0</v>
      </c>
      <c r="H19" s="6">
        <f t="shared" si="2"/>
        <v>10000</v>
      </c>
    </row>
    <row r="20" spans="1:8" ht="16.5">
      <c r="A20" s="4"/>
      <c r="B20" s="5" t="s">
        <v>19</v>
      </c>
      <c r="C20" s="6">
        <v>1749000</v>
      </c>
      <c r="D20" s="6">
        <v>351138.54</v>
      </c>
      <c r="E20" s="6">
        <f t="shared" si="4"/>
        <v>2100138.54</v>
      </c>
      <c r="F20" s="6">
        <v>986473.31</v>
      </c>
      <c r="G20" s="7">
        <f t="shared" si="5"/>
        <v>986473.31</v>
      </c>
      <c r="H20" s="6">
        <f t="shared" si="2"/>
        <v>1113665.23</v>
      </c>
    </row>
    <row r="21" spans="1:8" ht="16.5">
      <c r="A21" s="4"/>
      <c r="B21" s="5" t="s">
        <v>37</v>
      </c>
      <c r="C21" s="6">
        <v>773000</v>
      </c>
      <c r="D21" s="6">
        <v>162969.91</v>
      </c>
      <c r="E21" s="6">
        <f t="shared" si="4"/>
        <v>935969.91</v>
      </c>
      <c r="F21" s="6">
        <v>430857.17</v>
      </c>
      <c r="G21" s="7">
        <f t="shared" si="5"/>
        <v>430857.17</v>
      </c>
      <c r="H21" s="6">
        <f t="shared" si="2"/>
        <v>505112.74000000005</v>
      </c>
    </row>
    <row r="22" spans="1:8" ht="16.5">
      <c r="A22" s="4"/>
      <c r="B22" s="5" t="s">
        <v>20</v>
      </c>
      <c r="C22" s="6">
        <v>2070000</v>
      </c>
      <c r="D22" s="6">
        <v>0</v>
      </c>
      <c r="E22" s="6">
        <f t="shared" si="4"/>
        <v>2070000</v>
      </c>
      <c r="F22" s="6">
        <v>498966.22</v>
      </c>
      <c r="G22" s="7">
        <f t="shared" si="5"/>
        <v>498966.22</v>
      </c>
      <c r="H22" s="6">
        <f t="shared" si="2"/>
        <v>1571033.78</v>
      </c>
    </row>
    <row r="23" spans="1:8" ht="16.5">
      <c r="A23" s="4"/>
      <c r="B23" s="5" t="s">
        <v>21</v>
      </c>
      <c r="C23" s="6">
        <v>3104236</v>
      </c>
      <c r="D23" s="6">
        <v>5059313.54</v>
      </c>
      <c r="E23" s="6">
        <f t="shared" si="4"/>
        <v>8163549.54</v>
      </c>
      <c r="F23" s="6">
        <v>2625334.17</v>
      </c>
      <c r="G23" s="7">
        <f t="shared" si="5"/>
        <v>2625334.17</v>
      </c>
      <c r="H23" s="6">
        <f t="shared" si="2"/>
        <v>5538215.37</v>
      </c>
    </row>
    <row r="24" spans="1:8" ht="16.5">
      <c r="A24" s="4"/>
      <c r="B24" s="5" t="s">
        <v>40</v>
      </c>
      <c r="C24" s="6">
        <v>810000</v>
      </c>
      <c r="D24" s="6">
        <v>-212063.25</v>
      </c>
      <c r="E24" s="6">
        <f>C24+D24</f>
        <v>597936.75</v>
      </c>
      <c r="F24" s="6">
        <v>32917</v>
      </c>
      <c r="G24" s="7">
        <f t="shared" si="5"/>
        <v>32917</v>
      </c>
      <c r="H24" s="6">
        <f t="shared" si="2"/>
        <v>565019.75</v>
      </c>
    </row>
    <row r="25" spans="1:8" ht="16.5">
      <c r="A25" s="4"/>
      <c r="B25" s="5" t="s">
        <v>22</v>
      </c>
      <c r="C25" s="6">
        <v>749692</v>
      </c>
      <c r="D25" s="6">
        <v>-18269.6</v>
      </c>
      <c r="E25" s="6">
        <f t="shared" si="4"/>
        <v>731422.4</v>
      </c>
      <c r="F25" s="6">
        <v>104404.97</v>
      </c>
      <c r="G25" s="7">
        <f t="shared" si="5"/>
        <v>104404.97</v>
      </c>
      <c r="H25" s="6">
        <f t="shared" si="2"/>
        <v>627017.43</v>
      </c>
    </row>
    <row r="26" spans="1:8" s="1" customFormat="1" ht="16.5">
      <c r="A26" s="8" t="s">
        <v>23</v>
      </c>
      <c r="B26" s="9"/>
      <c r="C26" s="14">
        <f>SUM(C27:C35)</f>
        <v>16938400</v>
      </c>
      <c r="D26" s="14">
        <f>SUM(D27:D35)</f>
        <v>6290986.77</v>
      </c>
      <c r="E26" s="14">
        <f>SUM(E27:E35)</f>
        <v>23229386.77</v>
      </c>
      <c r="F26" s="14">
        <f>SUM(F27:F35)</f>
        <v>8031706</v>
      </c>
      <c r="G26" s="15">
        <f>SUM(G27:G35)</f>
        <v>8031706</v>
      </c>
      <c r="H26" s="14">
        <f t="shared" si="2"/>
        <v>15197680.77</v>
      </c>
    </row>
    <row r="27" spans="1:8" ht="16.5">
      <c r="A27" s="4"/>
      <c r="B27" s="5" t="s">
        <v>24</v>
      </c>
      <c r="C27" s="6">
        <v>922400</v>
      </c>
      <c r="D27" s="6">
        <v>173005.67</v>
      </c>
      <c r="E27" s="6">
        <f>C27+D27</f>
        <v>1095405.67</v>
      </c>
      <c r="F27" s="6">
        <v>456032.65</v>
      </c>
      <c r="G27" s="7">
        <f>F27</f>
        <v>456032.65</v>
      </c>
      <c r="H27" s="6">
        <f t="shared" si="2"/>
        <v>639373.0199999999</v>
      </c>
    </row>
    <row r="28" spans="1:8" ht="16.5">
      <c r="A28" s="4"/>
      <c r="B28" s="5" t="s">
        <v>25</v>
      </c>
      <c r="C28" s="6">
        <v>1448000</v>
      </c>
      <c r="D28" s="6">
        <v>2087058.73</v>
      </c>
      <c r="E28" s="6">
        <f>C28+D28</f>
        <v>3535058.73</v>
      </c>
      <c r="F28" s="6">
        <v>1180946.01</v>
      </c>
      <c r="G28" s="7">
        <f>F28</f>
        <v>1180946.01</v>
      </c>
      <c r="H28" s="6">
        <f t="shared" si="2"/>
        <v>2354112.7199999997</v>
      </c>
    </row>
    <row r="29" spans="1:8" ht="16.5">
      <c r="A29" s="4"/>
      <c r="B29" s="5" t="s">
        <v>26</v>
      </c>
      <c r="C29" s="6">
        <v>1611000</v>
      </c>
      <c r="D29" s="6">
        <v>68387.75</v>
      </c>
      <c r="E29" s="6">
        <f aca="true" t="shared" si="6" ref="E29:E35">C29+D29</f>
        <v>1679387.75</v>
      </c>
      <c r="F29" s="6">
        <v>537990.9</v>
      </c>
      <c r="G29" s="7">
        <f aca="true" t="shared" si="7" ref="G29:G35">F29</f>
        <v>537990.9</v>
      </c>
      <c r="H29" s="6">
        <f t="shared" si="2"/>
        <v>1141396.85</v>
      </c>
    </row>
    <row r="30" spans="1:8" ht="16.5">
      <c r="A30" s="4"/>
      <c r="B30" s="5" t="s">
        <v>27</v>
      </c>
      <c r="C30" s="6">
        <v>94000</v>
      </c>
      <c r="D30" s="6">
        <v>100</v>
      </c>
      <c r="E30" s="6">
        <f t="shared" si="6"/>
        <v>94100</v>
      </c>
      <c r="F30" s="6">
        <v>9767.25</v>
      </c>
      <c r="G30" s="7">
        <f t="shared" si="7"/>
        <v>9767.25</v>
      </c>
      <c r="H30" s="6">
        <f t="shared" si="2"/>
        <v>84332.75</v>
      </c>
    </row>
    <row r="31" spans="1:8" ht="16.5">
      <c r="A31" s="4"/>
      <c r="B31" s="5" t="s">
        <v>28</v>
      </c>
      <c r="C31" s="6">
        <v>1140000</v>
      </c>
      <c r="D31" s="6">
        <v>200000</v>
      </c>
      <c r="E31" s="6">
        <f t="shared" si="6"/>
        <v>1340000</v>
      </c>
      <c r="F31" s="6">
        <v>260104.13</v>
      </c>
      <c r="G31" s="7">
        <f t="shared" si="7"/>
        <v>260104.13</v>
      </c>
      <c r="H31" s="6">
        <f t="shared" si="2"/>
        <v>1079895.87</v>
      </c>
    </row>
    <row r="32" spans="1:8" ht="16.5">
      <c r="A32" s="4"/>
      <c r="B32" s="5" t="s">
        <v>41</v>
      </c>
      <c r="C32" s="6">
        <v>297000</v>
      </c>
      <c r="D32" s="6">
        <v>126326.53</v>
      </c>
      <c r="E32" s="6">
        <f t="shared" si="6"/>
        <v>423326.53</v>
      </c>
      <c r="F32" s="6">
        <v>132130.22</v>
      </c>
      <c r="G32" s="7">
        <f t="shared" si="7"/>
        <v>132130.22</v>
      </c>
      <c r="H32" s="6">
        <f t="shared" si="2"/>
        <v>291196.31000000006</v>
      </c>
    </row>
    <row r="33" spans="1:8" ht="16.5">
      <c r="A33" s="4"/>
      <c r="B33" s="5" t="s">
        <v>29</v>
      </c>
      <c r="C33" s="6">
        <v>2964000</v>
      </c>
      <c r="D33" s="6">
        <v>1400000</v>
      </c>
      <c r="E33" s="6">
        <f t="shared" si="6"/>
        <v>4364000</v>
      </c>
      <c r="F33" s="6">
        <v>1720647.47</v>
      </c>
      <c r="G33" s="7">
        <f t="shared" si="7"/>
        <v>1720647.47</v>
      </c>
      <c r="H33" s="6">
        <f t="shared" si="2"/>
        <v>2643352.5300000003</v>
      </c>
    </row>
    <row r="34" spans="1:8" ht="16.5">
      <c r="A34" s="4"/>
      <c r="B34" s="5" t="s">
        <v>30</v>
      </c>
      <c r="C34" s="6">
        <v>1932000</v>
      </c>
      <c r="D34" s="6">
        <v>1724421.09</v>
      </c>
      <c r="E34" s="6">
        <f t="shared" si="6"/>
        <v>3656421.09</v>
      </c>
      <c r="F34" s="6">
        <v>2751422.46</v>
      </c>
      <c r="G34" s="7">
        <f t="shared" si="7"/>
        <v>2751422.46</v>
      </c>
      <c r="H34" s="6">
        <f t="shared" si="2"/>
        <v>904998.6299999999</v>
      </c>
    </row>
    <row r="35" spans="1:10" ht="16.5">
      <c r="A35" s="4"/>
      <c r="B35" s="5" t="s">
        <v>31</v>
      </c>
      <c r="C35" s="6">
        <v>6530000</v>
      </c>
      <c r="D35" s="6">
        <v>511687</v>
      </c>
      <c r="E35" s="6">
        <f t="shared" si="6"/>
        <v>7041687</v>
      </c>
      <c r="F35" s="6">
        <v>982664.91</v>
      </c>
      <c r="G35" s="7">
        <f t="shared" si="7"/>
        <v>982664.91</v>
      </c>
      <c r="H35" s="6">
        <f t="shared" si="2"/>
        <v>6059022.09</v>
      </c>
      <c r="J35" s="17"/>
    </row>
    <row r="36" spans="1:10" ht="16.5">
      <c r="A36" s="4"/>
      <c r="B36" s="9" t="s">
        <v>35</v>
      </c>
      <c r="C36" s="16">
        <f>SUM(C37)</f>
        <v>6000000</v>
      </c>
      <c r="D36" s="16">
        <f>SUM(D37)</f>
        <v>0</v>
      </c>
      <c r="E36" s="16">
        <f>SUM(E37)</f>
        <v>6000000</v>
      </c>
      <c r="F36" s="16">
        <f>SUM(F37)</f>
        <v>0</v>
      </c>
      <c r="G36" s="16">
        <f>SUM(G37)</f>
        <v>0</v>
      </c>
      <c r="H36" s="16">
        <f aca="true" t="shared" si="8" ref="H36:H42">E36-F36</f>
        <v>6000000</v>
      </c>
      <c r="J36" s="17"/>
    </row>
    <row r="37" spans="1:10" ht="16.5">
      <c r="A37" s="4"/>
      <c r="B37" s="5" t="s">
        <v>42</v>
      </c>
      <c r="C37" s="6">
        <v>6000000</v>
      </c>
      <c r="D37" s="6">
        <v>0</v>
      </c>
      <c r="E37" s="6">
        <f>C37+D37</f>
        <v>6000000</v>
      </c>
      <c r="F37" s="6">
        <v>0</v>
      </c>
      <c r="G37" s="7">
        <v>0</v>
      </c>
      <c r="H37" s="6">
        <f t="shared" si="8"/>
        <v>6000000</v>
      </c>
      <c r="J37" s="17"/>
    </row>
    <row r="38" spans="1:10" ht="16.5">
      <c r="A38" s="4"/>
      <c r="B38" s="9" t="s">
        <v>43</v>
      </c>
      <c r="C38" s="16">
        <f>C39+C40+C41+C42</f>
        <v>1080000</v>
      </c>
      <c r="D38" s="16">
        <f>SUM(D39)</f>
        <v>200000</v>
      </c>
      <c r="E38" s="16">
        <f>E39+E40+E41+E42</f>
        <v>1480000</v>
      </c>
      <c r="F38" s="16">
        <f>F39+F40+F41+F42</f>
        <v>298230.33</v>
      </c>
      <c r="G38" s="16">
        <f>G39+G40+G41+G42</f>
        <v>298230.33</v>
      </c>
      <c r="H38" s="16">
        <f t="shared" si="8"/>
        <v>1181769.67</v>
      </c>
      <c r="J38" s="17"/>
    </row>
    <row r="39" spans="1:10" ht="16.5">
      <c r="A39" s="4"/>
      <c r="B39" s="5" t="s">
        <v>44</v>
      </c>
      <c r="C39" s="6">
        <v>587000</v>
      </c>
      <c r="D39" s="6">
        <v>200000</v>
      </c>
      <c r="E39" s="6">
        <f>C39+D39</f>
        <v>787000</v>
      </c>
      <c r="F39" s="6">
        <v>154512.29</v>
      </c>
      <c r="G39" s="7">
        <f>F39</f>
        <v>154512.29</v>
      </c>
      <c r="H39" s="6">
        <f t="shared" si="8"/>
        <v>632487.71</v>
      </c>
      <c r="J39" s="17"/>
    </row>
    <row r="40" spans="1:10" ht="16.5">
      <c r="A40" s="4"/>
      <c r="B40" s="5" t="s">
        <v>45</v>
      </c>
      <c r="C40" s="6">
        <v>393000</v>
      </c>
      <c r="D40" s="6">
        <v>0</v>
      </c>
      <c r="E40" s="6">
        <f>C40+D40</f>
        <v>393000</v>
      </c>
      <c r="F40" s="6">
        <v>40817.92</v>
      </c>
      <c r="G40" s="7">
        <f>F40</f>
        <v>40817.92</v>
      </c>
      <c r="H40" s="6">
        <f t="shared" si="8"/>
        <v>352182.08</v>
      </c>
      <c r="J40" s="17"/>
    </row>
    <row r="41" spans="1:10" ht="16.5">
      <c r="A41" s="4"/>
      <c r="B41" s="5" t="s">
        <v>46</v>
      </c>
      <c r="C41" s="6">
        <v>20000</v>
      </c>
      <c r="D41" s="6">
        <v>0</v>
      </c>
      <c r="E41" s="6">
        <f>C41+D41</f>
        <v>20000</v>
      </c>
      <c r="F41" s="6">
        <v>0</v>
      </c>
      <c r="G41" s="7">
        <f>F41</f>
        <v>0</v>
      </c>
      <c r="H41" s="6">
        <f t="shared" si="8"/>
        <v>20000</v>
      </c>
      <c r="J41" s="17"/>
    </row>
    <row r="42" spans="1:8" ht="17.25" thickBot="1">
      <c r="A42" s="4"/>
      <c r="B42" s="5" t="s">
        <v>47</v>
      </c>
      <c r="C42" s="6">
        <v>80000</v>
      </c>
      <c r="D42" s="6">
        <v>200000</v>
      </c>
      <c r="E42" s="6">
        <f>C42+D42</f>
        <v>280000</v>
      </c>
      <c r="F42" s="6">
        <v>102900.12</v>
      </c>
      <c r="G42" s="7">
        <f>F42</f>
        <v>102900.12</v>
      </c>
      <c r="H42" s="6">
        <f t="shared" si="8"/>
        <v>177099.88</v>
      </c>
    </row>
    <row r="43" spans="1:8" s="1" customFormat="1" ht="17.25" thickBot="1">
      <c r="A43" s="40" t="s">
        <v>0</v>
      </c>
      <c r="B43" s="41"/>
      <c r="C43" s="10">
        <f>C8+C16+C26+C38+C36</f>
        <v>66861082</v>
      </c>
      <c r="D43" s="10">
        <f>D8+D16+D26+D38</f>
        <v>40883174.28999999</v>
      </c>
      <c r="E43" s="10">
        <f>E8+E16+E26+E38+E36</f>
        <v>107944256.28999999</v>
      </c>
      <c r="F43" s="10">
        <f>F8+F16+F26+F38</f>
        <v>37928869.58</v>
      </c>
      <c r="G43" s="10">
        <f>G8+G16+G26+G38</f>
        <v>37928869.58</v>
      </c>
      <c r="H43" s="10">
        <f>H8+H16+H26+H38+H36</f>
        <v>70015386.71</v>
      </c>
    </row>
    <row r="44" spans="1:8" ht="16.5">
      <c r="A44" s="11"/>
      <c r="B44" s="11"/>
      <c r="C44" s="11"/>
      <c r="D44" s="11"/>
      <c r="E44" s="11"/>
      <c r="F44" s="11"/>
      <c r="G44" s="11"/>
      <c r="H44" s="11"/>
    </row>
    <row r="45" spans="1:8" ht="16.5">
      <c r="A45" s="11"/>
      <c r="B45" s="11"/>
      <c r="C45" s="11"/>
      <c r="D45" s="11"/>
      <c r="E45" s="11"/>
      <c r="F45" s="11"/>
      <c r="G45" s="11"/>
      <c r="H45" s="11"/>
    </row>
    <row r="46" spans="1:8" ht="16.5">
      <c r="A46" s="11"/>
      <c r="B46" s="11"/>
      <c r="C46" s="11"/>
      <c r="D46" s="11"/>
      <c r="E46" s="11"/>
      <c r="F46" s="11"/>
      <c r="G46" s="11"/>
      <c r="H46" s="11"/>
    </row>
    <row r="47" spans="1:8" ht="16.5">
      <c r="A47" s="34" t="s">
        <v>49</v>
      </c>
      <c r="B47" s="34"/>
      <c r="C47" s="34"/>
      <c r="D47" s="34"/>
      <c r="E47" s="34"/>
      <c r="F47" s="34"/>
      <c r="G47" s="34"/>
      <c r="H47" s="34"/>
    </row>
    <row r="48" spans="1:8" ht="16.5">
      <c r="A48" s="34" t="s">
        <v>48</v>
      </c>
      <c r="B48" s="34"/>
      <c r="C48" s="34"/>
      <c r="D48" s="34"/>
      <c r="E48" s="34"/>
      <c r="F48" s="34"/>
      <c r="G48" s="34"/>
      <c r="H48" s="34"/>
    </row>
    <row r="49" ht="14.25" customHeight="1"/>
    <row r="51" spans="1:8" ht="16.5">
      <c r="A51" s="34" t="s">
        <v>50</v>
      </c>
      <c r="B51" s="34"/>
      <c r="C51" s="34"/>
      <c r="D51" s="34"/>
      <c r="E51" s="34"/>
      <c r="F51" s="34"/>
      <c r="G51" s="34"/>
      <c r="H51" s="34"/>
    </row>
    <row r="52" spans="1:8" ht="16.5">
      <c r="A52" s="34" t="s">
        <v>51</v>
      </c>
      <c r="B52" s="34"/>
      <c r="C52" s="34"/>
      <c r="D52" s="34"/>
      <c r="E52" s="34"/>
      <c r="F52" s="34"/>
      <c r="G52" s="34"/>
      <c r="H52" s="34"/>
    </row>
  </sheetData>
  <sheetProtection/>
  <mergeCells count="13">
    <mergeCell ref="A51:H51"/>
    <mergeCell ref="A52:H52"/>
    <mergeCell ref="C6:G6"/>
    <mergeCell ref="H6:H7"/>
    <mergeCell ref="A43:B43"/>
    <mergeCell ref="A47:H47"/>
    <mergeCell ref="A48:H48"/>
    <mergeCell ref="A1:H1"/>
    <mergeCell ref="A2:H2"/>
    <mergeCell ref="A3:H3"/>
    <mergeCell ref="A4:H4"/>
    <mergeCell ref="A5:H5"/>
    <mergeCell ref="A6:B7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2018-10-26T16:14:51Z</cp:lastPrinted>
  <dcterms:created xsi:type="dcterms:W3CDTF">2016-05-13T19:13:14Z</dcterms:created>
  <dcterms:modified xsi:type="dcterms:W3CDTF">2018-12-14T15:54:24Z</dcterms:modified>
  <cp:category/>
  <cp:version/>
  <cp:contentType/>
  <cp:contentStatus/>
</cp:coreProperties>
</file>